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6" windowWidth="23256" windowHeight="12288"/>
  </bookViews>
  <sheets>
    <sheet name="Лист1" sheetId="1" r:id="rId1"/>
  </sheets>
  <definedNames>
    <definedName name="_ftn1" localSheetId="0">Лист1!$A$14</definedName>
    <definedName name="_ftnref1" localSheetId="0">Лист1!$I$3</definedName>
    <definedName name="_ftnref2" localSheetId="0">Лист1!$J$7</definedName>
    <definedName name="_ftnref3" localSheetId="0">Лист1!$J$9</definedName>
    <definedName name="_ftnref4" localSheetId="0">Лист1!$J$12</definedName>
    <definedName name="_xlnm._FilterDatabase" localSheetId="0" hidden="1">Лист1!$A$6:$O$40</definedName>
  </definedNames>
  <calcPr calcId="145621"/>
</workbook>
</file>

<file path=xl/calcChain.xml><?xml version="1.0" encoding="utf-8"?>
<calcChain xmlns="http://schemas.openxmlformats.org/spreadsheetml/2006/main">
  <c r="E38" i="1" l="1"/>
  <c r="F38" i="1"/>
  <c r="G8" i="1" l="1"/>
  <c r="H8" i="1"/>
  <c r="I8" i="1"/>
  <c r="J8" i="1"/>
  <c r="G9" i="1"/>
  <c r="H9" i="1"/>
  <c r="I9" i="1"/>
  <c r="J9" i="1"/>
  <c r="G10" i="1"/>
  <c r="H10" i="1"/>
  <c r="I10" i="1"/>
  <c r="J10" i="1"/>
  <c r="G11" i="1"/>
  <c r="H11" i="1"/>
  <c r="I11" i="1"/>
  <c r="J11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C38" i="1" l="1"/>
  <c r="B38" i="1"/>
  <c r="G36" i="1"/>
  <c r="H36" i="1"/>
  <c r="I36" i="1"/>
  <c r="G35" i="1" l="1"/>
  <c r="H35" i="1"/>
  <c r="I35" i="1"/>
  <c r="J35" i="1"/>
  <c r="J7" i="1"/>
  <c r="I7" i="1"/>
  <c r="H7" i="1"/>
  <c r="G7" i="1"/>
  <c r="G30" i="1" l="1"/>
  <c r="H30" i="1"/>
  <c r="I30" i="1"/>
  <c r="J30" i="1"/>
  <c r="G31" i="1"/>
  <c r="I31" i="1"/>
  <c r="J31" i="1"/>
  <c r="G32" i="1"/>
  <c r="I32" i="1"/>
  <c r="J32" i="1"/>
  <c r="G33" i="1"/>
  <c r="H33" i="1"/>
  <c r="I33" i="1"/>
  <c r="J33" i="1"/>
  <c r="G34" i="1"/>
  <c r="H34" i="1"/>
  <c r="I34" i="1"/>
  <c r="J34" i="1"/>
  <c r="J29" i="1"/>
  <c r="I29" i="1"/>
  <c r="H29" i="1"/>
  <c r="G29" i="1"/>
  <c r="J37" i="1" l="1"/>
  <c r="I37" i="1"/>
  <c r="C27" i="1"/>
  <c r="H37" i="1"/>
  <c r="G37" i="1"/>
  <c r="B27" i="1"/>
  <c r="B40" i="1" l="1"/>
  <c r="C40" i="1"/>
  <c r="D38" i="1"/>
  <c r="E27" i="1"/>
  <c r="F27" i="1"/>
  <c r="D27" i="1"/>
  <c r="F40" i="1" l="1"/>
  <c r="J38" i="1"/>
  <c r="I38" i="1"/>
  <c r="J27" i="1"/>
  <c r="I27" i="1"/>
  <c r="H38" i="1"/>
  <c r="G38" i="1"/>
  <c r="E40" i="1"/>
  <c r="H27" i="1"/>
  <c r="G27" i="1"/>
  <c r="D40" i="1"/>
  <c r="I40" i="1" l="1"/>
  <c r="J40" i="1"/>
  <c r="H40" i="1"/>
  <c r="G40" i="1"/>
</calcChain>
</file>

<file path=xl/sharedStrings.xml><?xml version="1.0" encoding="utf-8"?>
<sst xmlns="http://schemas.openxmlformats.org/spreadsheetml/2006/main" count="57" uniqueCount="55">
  <si>
    <t>Наименование</t>
  </si>
  <si>
    <t>2021 год (факт)</t>
  </si>
  <si>
    <t>2022 год (оценка)</t>
  </si>
  <si>
    <t>2023 год</t>
  </si>
  <si>
    <t xml:space="preserve">2024 год </t>
  </si>
  <si>
    <t>2025 год</t>
  </si>
  <si>
    <t>(+/-)</t>
  </si>
  <si>
    <t>%</t>
  </si>
  <si>
    <t>Итого</t>
  </si>
  <si>
    <t>Непрограммные расходы</t>
  </si>
  <si>
    <t>ИТОГО</t>
  </si>
  <si>
    <t>Условно утвержденные расходы</t>
  </si>
  <si>
    <t>ВСЕГО:</t>
  </si>
  <si>
    <t>Отклонение 2023 год к 2021 году</t>
  </si>
  <si>
    <t>Отклонение 2023 год к 2022 году</t>
  </si>
  <si>
    <t xml:space="preserve">Пояснения отклонений 2023 года к оценке 2022 года в случаях, если такие отклонения составили 10% и более </t>
  </si>
  <si>
    <t>Сведения о расходной части проекта бюджета Советского городского округа Ставропольского края на 2023 год и плановый период 2024 и 2025 годов в сравнении с ожидаемым исполнением 
за 2022 год (оценка текущего финансового года) и отчетом за 2021 год (отчетный финансовый год) в разрезе муниципальных программ Советского городского округа Ставропольского края</t>
  </si>
  <si>
    <t>(тыс. рублей)</t>
  </si>
  <si>
    <t>МУНИЦИПАЛЬНАЯ ПРОГРАММА СОВЕТСКОГО ГОРОДСКОГО ОКРУГА СТАВРОПОЛЬСКОГО КРАЯ "РАЗВИТИЕ МУНИЦИПАЛЬНОЙ СЛУЖБЫ В СОВЕТСКОМ ГОРОДСКОМ ОКРУГЕ СТАВРОПОЛЬСКОГО КРАЯ"</t>
  </si>
  <si>
    <t>МУНИЦИПАЛЬНАЯ ПРОГРАММА СОВЕТСКОГО ГОРОДСКОГО ОКРУГА СТАВРОПОЛЬСКОГО КРАЯ «УПРАВЛЕНИЕ И РАСПОРЯЖЕНИЕ ИМУЩЕСТВОМ   СОВЕТСКОГО ГОРОДСКОГО ОКРУГА СТАВРОПОЛЬСКОГО КРАЯ»</t>
  </si>
  <si>
    <t>МУНИЦИПАЛЬНАЯ ПРОГРАММА СОВЕТСКОГО ГОРОДСКОГО ОКРУГА СТАВРОПОЛЬСКОГО КРАЯ «ПРЕДУПРЕЖДЕНИЕ И ЛИКВИДАЦИЯ ПОСЛЕДСТВИЙ ЧРЕЗВЫЧАЙНЫХ СИТУАЦИЙ НА ТЕРРИТОРИИ СОВЕТСКОГО ГОРОДСКОГО ОКРУГА СТАВРОПОЛЬСКОГО КРАЯ»</t>
  </si>
  <si>
    <t>МУНИЦИПАЛЬНАЯ ПРОГРАММА СОВЕТСКОГО ГОРОДСКОГО ОКРУГА СТАВРОПОЛЬСКОГО КРАЯ «РАЗВИТИЕ ДОРОЖНОГО ХОЗЯЙСТВА И ПОВЫШЕНИЕ БЕЗОПАСНОСТИ ДОРОЖНОГО ДВИЖЕНИЯ В СОВЕТСКОМ ГОРОДСКОМ ОКРУГЕ СТАВРОПОЛЬСКОГО КРАЯ"</t>
  </si>
  <si>
    <t>МУНИЦИПАЛЬНАЯ ПРОГРАММА СОВЕТСКОГО ГОРОДСКОГО ОКРУГА СТАВРОПОЛЬСКОГО КРАЯ «ЭКОНОМИЧЕСКОЕ РАЗВИТИЕ СОВЕТСКОГО ГОРОДСКОГО ОКРУГА СТАВРОПОЛЬСКОГО КРАЯ»</t>
  </si>
  <si>
    <t>МУНИЦИПАЛЬНАЯ ПРОГРАММА "СНИЖЕНИЕ АДМИНИСТРАТИВНЫХ БАРЬЕРОВ, ОПТИМИЗАЦИЯ И ПОВЫШЕНИЕ КАЧЕСТВА ПРЕДОСТАВЛЕНИЯ ГОСУДАРСТВЕННЫХ И МУНИЦИПАЛЬНЫХ УСЛУГ В СОВЕТСКОМ ГОРОДСКОМ ОКРУГЕ СТАВРОПОЛЬСКОГО КРАЯ"</t>
  </si>
  <si>
    <t>МУНИЦИПАЛЬНАЯ ПРОГРАММА  СОВЕТСКОГО ГОРОДСКОГО ОКРУГА СТАВРОПОЛЬСКОГО КРАЯ «МОДЕРНИЗАЦИЯ, РАЗВИТИЕ И СОДЕРЖАНИЕ  КОММУНАЛЬНОГО ХОЗЯЙСТВА СОВЕТСКОГО ГОРОДСКОГО ОКРУГА»</t>
  </si>
  <si>
    <t>МУНИЦИПАЛЬНАЯ ПРОГРАММА "СОЦИАЛЬНАЯ ПОДДЕРЖКА ГРАЖДАН СОВЕТСКОГО ГОРОДСКОГО ОКРУГА СТАВРОПОЛЬСКОГО КРАЯ"</t>
  </si>
  <si>
    <t>МУНИЦИПАЛЬНАЯ ПРОГРАММА  СОВЕТСКОГО ГОРОДСКОГО ОКРУГА СТАВРОПОЛЬСКОГО КРАЯ  «ФОРМИРОВАНИЕ СОВРЕМЕННОЙ ГОРОДСКОЙ СРЕДЫ СОВЕТСКОГО ГОРОДСКОГО ОКРУГА»</t>
  </si>
  <si>
    <t>МУНИЦИПАЛЬНАЯ ПРОГРАММА  СОВЕТСКОГО МУНИЦИПАЛЬНОГО РЙОНА СТАВРОПОЛЬСКОГО КРАЯ "РАЗВИТИЕ КУЛЬТУРЫ В СОВЕТСКОМ ГОРОДСКОМ ОКРУГЕ СТАВРОПОЛЬСКОГО КРАЯ"</t>
  </si>
  <si>
    <t>МУНИЦИПАЛЬНАЯ ПРОГРАММА СОВЕТСКОГО ГОРОДСКОГО ОКРУГА СТАВРОПОЛЬСКОГО КРАЯ  "РАЗВИТИЕ ГРАДОСТРОИТЕЛЬСТВА, СТРОИТЕЛЬСТВА И АРХИТЕКТУРЫ В СОВЕТСКОМ ГОРОДСКОМ ОКРУГЕ"</t>
  </si>
  <si>
    <t>МУНИЦИПАЛЬНАЯ ПРОГРАММА  СОВЕТСКОГО МУНИЦИПАЛЬНОГО РЙОНА СТАВРОПОЛЬСКОГО КРАЯ "РАЗВИТИЕ ФИЗИЧЕСКОЙ КУЛЬТУРЫ И СПОРТА В СОВЕТСКОМ ГОРОДСКОМ ОКРУГЕ СТАВРОПОЛЬСКОГО КРАЯ"</t>
  </si>
  <si>
    <t>МУНИЦИПАЛЬНАЯ ПРОГРАММА СОВЕТСКОГО МУНИЦИПАЛЬНОГО РЙОНА СТАВРОПОЛЬСКОГО КРАЯ "РАЗВИТИЕ АРХИВНОГО ДЕЛА В СОВЕТСКОМ ГОРОДСКОМ ОКРУГЕ СТАВРОПОЛЬСКОГО КРАЯ"</t>
  </si>
  <si>
    <t>МУНИЦИПАЛЬНАЯ ПРОГРАММА  СОВЕТСКОГО МУНИЦИПАЛЬНОГО РАЙОНА СТАВРОПОЛЬСКОГО КРАЯ "РАЗВИТИЕ ОБРАЗОВАНИЯ И МОЛОДЕЖНО ПОЛИТИКИ В СОВЕТСКОМ ГОРОДСКОМ ОКРУГЕ СТАВРОПОЛЬСКОГО КРАЯ"</t>
  </si>
  <si>
    <t>МУНИЦИПАЛЬНАЯ ПРОГРАММА "ПОВЫШЕНИЕ ЭФФЕКТИВНОСТИ УПРАВЛЕНИЯ МУНИЦИПАЛЬНЫМИ ФИНАНСАМИ СОВЕТСКОГО ГОРОДСКОГО ОКРУГА СТАВРОПОЛЬСКОГО КРАЯ"</t>
  </si>
  <si>
    <t>ПРОГРАММА "Гармонизация межнациональных отношений, предупреждение религиозного и этнического экстремизма, укрепление российской нации на территории Советского городского округа Ставропольского края"</t>
  </si>
  <si>
    <t>ПРОГРАММА  СОВЕТСКОГО ГОРОДСКОГО ОКРУГА СТАВРОПОЛЬСКОГО КРАЯ «ПРОФИЛАКТИКА ПРАВОНАРУШЕНИЙ, НАРКОМАНИИ В СОВЕТСКОМ ГОРОДСКОМ ОКРУГЕ СТАВРОПОЛЬСКОГО КРАЯ»</t>
  </si>
  <si>
    <t>Программа "Профилактика терроризма и его идеологии на территории Советского городского округа Ставропольского края"</t>
  </si>
  <si>
    <t>ПРОГРАММА ПРОТИВОДЕЙСТВИЕ КОРРУПЦИИ НА ТЕРРИТОРИИ СОВЕТСКОГО ГОРОДСКОГО ОКРУГА СТАВРОПОЛЬСКОГО КРАЯ "</t>
  </si>
  <si>
    <t>Обеспечение деятельности законодательного (представительного) органа местного самоуправления</t>
  </si>
  <si>
    <t>Обеспечение деятельности исполнительного органа местного самоуправления</t>
  </si>
  <si>
    <t>КОНТРОЛЬНО-СЧЕТНЫЙ ОРГАН СОВЕТСКОГО ГОРОДСКОГО ОКРУГА СТАВРОПОЛЬСКОГО КРАЯ</t>
  </si>
  <si>
    <t>Централизованное ведение бюджетного (бухгалтерского) учета и формирование отчетности органов местного самоуправления и подведомственных им муниципальных учреждений Советского городского округа</t>
  </si>
  <si>
    <t>Непрограммные расходы в рамках обеспечения деятельности отдела культуры</t>
  </si>
  <si>
    <t>Непрограммные расходы  в области других вопросов жилищно-коммунального хозяйства</t>
  </si>
  <si>
    <t>Непрограммные  расходы по МКУ "Хозяйственно-эксплуатационная служба"</t>
  </si>
  <si>
    <t>Реализация функций иных муниципальных органов</t>
  </si>
  <si>
    <t xml:space="preserve">Прочие непрограммные расходы </t>
  </si>
  <si>
    <t>Уменьшение расходов на приобретение имущества, передача штатных едениц в связи с изменениями полномочий</t>
  </si>
  <si>
    <t>В связи с уменьшением объемов работ по реконструкции, капитальному ремонту дорог на конкурсной основе за счет краевого бюджета на условиях софинансирования</t>
  </si>
  <si>
    <t>Увеличение объема резервных расходов целевыми средствами на реализацию Указа Президента Российской Федерации от 7 мая 2012 года № 597 "О мероприятиях по реализации государственной социальной политики"</t>
  </si>
  <si>
    <t xml:space="preserve">Уменьшены расходы на субсидии на реализацию мероприятий по благоустройству территорий в Советском  городском округе Ставропольского края 
</t>
  </si>
  <si>
    <t>Уменьшены  расходы на создание комфортной городской среды</t>
  </si>
  <si>
    <t>Сокращение расходов в связи выполнением полномочий председателя совета на непостоянной основе</t>
  </si>
  <si>
    <t xml:space="preserve">В связи с планируемой передачей в Пенсионный фонд РФ полномочий по осуществлению  выплат  в связи с рождением первого ребенка, а также в связи с планированием введения новой уневерсальной выплаты на детей сокращаются расходы на ребенка от 3 до 7 лет и при рождении третьего ребенка или последующих детей до достижения трех лет. </t>
  </si>
  <si>
    <t>Уменьшение расходов на мероприятия по осуществлению деятельности по обращению с животными без владельцев</t>
  </si>
  <si>
    <t>Увеличение объема расходов связанных с муниципальной поддержкой социально-ориентированных некоммерческих организаций, осуществляющих деятельность на территории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</si>
</sst>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0000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38">
    <xf numFmtId="0" fontId="0" fillId="0" borderId="0" xfId="0"/>
    <xf numFmtId="165" fontId="5" fillId="0" borderId="6" xfId="1" applyNumberFormat="1" applyFont="1" applyFill="1" applyBorder="1" applyAlignment="1" applyProtection="1">
      <alignment vertical="top" wrapText="1"/>
      <protection hidden="1"/>
    </xf>
    <xf numFmtId="0" fontId="5" fillId="0" borderId="5" xfId="2" applyNumberFormat="1" applyFont="1" applyFill="1" applyBorder="1" applyAlignment="1" applyProtection="1">
      <alignment horizontal="justify" vertical="top" wrapText="1"/>
      <protection hidden="1"/>
    </xf>
    <xf numFmtId="4" fontId="3" fillId="0" borderId="1" xfId="0" applyNumberFormat="1" applyFont="1" applyFill="1" applyBorder="1" applyAlignment="1">
      <alignment horizontal="right" vertical="top"/>
    </xf>
    <xf numFmtId="164" fontId="5" fillId="0" borderId="1" xfId="1" applyNumberFormat="1" applyFont="1" applyFill="1" applyBorder="1" applyAlignment="1" applyProtection="1">
      <alignment vertical="top"/>
      <protection hidden="1"/>
    </xf>
    <xf numFmtId="0" fontId="2" fillId="0" borderId="1" xfId="0" applyFont="1" applyFill="1" applyBorder="1" applyAlignment="1">
      <alignment horizontal="right" vertical="top"/>
    </xf>
    <xf numFmtId="4" fontId="6" fillId="0" borderId="1" xfId="0" applyNumberFormat="1" applyFont="1" applyFill="1" applyBorder="1" applyAlignment="1" applyProtection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Fill="1"/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justify" vertical="top" wrapText="1"/>
    </xf>
    <xf numFmtId="2" fontId="0" fillId="0" borderId="0" xfId="0" applyNumberFormat="1" applyFill="1"/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 vertical="top"/>
    </xf>
    <xf numFmtId="4" fontId="5" fillId="0" borderId="7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top"/>
    </xf>
    <xf numFmtId="2" fontId="7" fillId="0" borderId="1" xfId="0" applyNumberFormat="1" applyFont="1" applyFill="1" applyBorder="1" applyAlignment="1">
      <alignment horizontal="right" vertical="top"/>
    </xf>
    <xf numFmtId="4" fontId="0" fillId="0" borderId="0" xfId="0" applyNumberFormat="1" applyFill="1"/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C7" sqref="C7"/>
    </sheetView>
  </sheetViews>
  <sheetFormatPr defaultRowHeight="14.4" x14ac:dyDescent="0.3"/>
  <cols>
    <col min="1" max="1" width="46" style="12" customWidth="1"/>
    <col min="2" max="2" width="14.6640625" style="12" customWidth="1"/>
    <col min="3" max="3" width="14" style="12" customWidth="1"/>
    <col min="4" max="4" width="19.88671875" style="12" customWidth="1"/>
    <col min="5" max="5" width="19" style="12" customWidth="1"/>
    <col min="6" max="6" width="15.6640625" style="12" customWidth="1"/>
    <col min="7" max="7" width="11.77734375" style="12" customWidth="1"/>
    <col min="8" max="8" width="8.88671875" style="12"/>
    <col min="9" max="9" width="15" style="12" customWidth="1"/>
    <col min="10" max="10" width="10.5546875" style="12" bestFit="1" customWidth="1"/>
    <col min="11" max="11" width="36.5546875" style="12" customWidth="1"/>
    <col min="12" max="12" width="8.88671875" style="12"/>
    <col min="13" max="13" width="19.5546875" style="12" customWidth="1"/>
    <col min="14" max="14" width="8.88671875" style="12"/>
    <col min="15" max="15" width="10.5546875" style="12" bestFit="1" customWidth="1"/>
    <col min="16" max="16384" width="8.88671875" style="12"/>
  </cols>
  <sheetData>
    <row r="1" spans="1:15" ht="37.5" customHeight="1" x14ac:dyDescent="0.3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5" ht="15.6" x14ac:dyDescent="0.3">
      <c r="I2" s="13" t="s">
        <v>17</v>
      </c>
    </row>
    <row r="3" spans="1:15" ht="31.5" customHeight="1" x14ac:dyDescent="0.3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13</v>
      </c>
      <c r="H3" s="14"/>
      <c r="I3" s="14" t="s">
        <v>14</v>
      </c>
      <c r="J3" s="14"/>
      <c r="K3" s="15" t="s">
        <v>15</v>
      </c>
    </row>
    <row r="4" spans="1:15" ht="15" customHeigh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6"/>
    </row>
    <row r="5" spans="1:15" ht="15.6" x14ac:dyDescent="0.3">
      <c r="A5" s="14"/>
      <c r="B5" s="14"/>
      <c r="C5" s="14"/>
      <c r="D5" s="14"/>
      <c r="E5" s="14"/>
      <c r="F5" s="14"/>
      <c r="G5" s="17" t="s">
        <v>6</v>
      </c>
      <c r="H5" s="17" t="s">
        <v>7</v>
      </c>
      <c r="I5" s="17" t="s">
        <v>6</v>
      </c>
      <c r="J5" s="17" t="s">
        <v>7</v>
      </c>
      <c r="K5" s="18"/>
    </row>
    <row r="6" spans="1:15" ht="15.6" x14ac:dyDescent="0.3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8"/>
    </row>
    <row r="7" spans="1:15" ht="93" customHeight="1" x14ac:dyDescent="0.3">
      <c r="A7" s="2" t="s">
        <v>18</v>
      </c>
      <c r="B7" s="3">
        <v>108.9</v>
      </c>
      <c r="C7" s="7">
        <v>110</v>
      </c>
      <c r="D7" s="6">
        <v>110</v>
      </c>
      <c r="E7" s="6">
        <v>110</v>
      </c>
      <c r="F7" s="6">
        <v>110</v>
      </c>
      <c r="G7" s="7">
        <f>D7-B7</f>
        <v>1.0999999999999943</v>
      </c>
      <c r="H7" s="20">
        <f>D7/B7*100</f>
        <v>101.010101010101</v>
      </c>
      <c r="I7" s="7">
        <f>D7-C7</f>
        <v>0</v>
      </c>
      <c r="J7" s="21">
        <f>D7/C7*100</f>
        <v>100</v>
      </c>
      <c r="K7" s="8"/>
    </row>
    <row r="8" spans="1:15" ht="92.4" customHeight="1" x14ac:dyDescent="0.3">
      <c r="A8" s="22" t="s">
        <v>19</v>
      </c>
      <c r="B8" s="4">
        <v>11352.57</v>
      </c>
      <c r="C8" s="7">
        <v>16716.59</v>
      </c>
      <c r="D8" s="6">
        <v>12577.2</v>
      </c>
      <c r="E8" s="6">
        <v>12547.26</v>
      </c>
      <c r="F8" s="6">
        <v>12559.8</v>
      </c>
      <c r="G8" s="7">
        <f t="shared" ref="G8:G25" si="0">D8-B8</f>
        <v>1224.630000000001</v>
      </c>
      <c r="H8" s="20">
        <f t="shared" ref="H8:H25" si="1">D8/B8*100</f>
        <v>110.78724905461937</v>
      </c>
      <c r="I8" s="7">
        <f t="shared" ref="I8:I25" si="2">D8-C8</f>
        <v>-4139.3899999999994</v>
      </c>
      <c r="J8" s="21">
        <f t="shared" ref="J8:J25" si="3">D8/C8*100</f>
        <v>75.237832596241233</v>
      </c>
      <c r="K8" s="9" t="s">
        <v>46</v>
      </c>
    </row>
    <row r="9" spans="1:15" ht="127.8" customHeight="1" x14ac:dyDescent="0.3">
      <c r="A9" s="22" t="s">
        <v>20</v>
      </c>
      <c r="B9" s="4">
        <v>4349.82</v>
      </c>
      <c r="C9" s="7">
        <v>4586.7299999999996</v>
      </c>
      <c r="D9" s="6">
        <v>4842</v>
      </c>
      <c r="E9" s="6">
        <v>4849.6000000000004</v>
      </c>
      <c r="F9" s="6">
        <v>4857.45</v>
      </c>
      <c r="G9" s="7">
        <f t="shared" si="0"/>
        <v>492.18000000000029</v>
      </c>
      <c r="H9" s="20">
        <f t="shared" si="1"/>
        <v>111.31495096348816</v>
      </c>
      <c r="I9" s="7">
        <f t="shared" si="2"/>
        <v>255.27000000000044</v>
      </c>
      <c r="J9" s="21">
        <f t="shared" si="3"/>
        <v>105.56540280330434</v>
      </c>
      <c r="K9" s="9"/>
      <c r="O9" s="23"/>
    </row>
    <row r="10" spans="1:15" ht="112.2" customHeight="1" x14ac:dyDescent="0.3">
      <c r="A10" s="22" t="s">
        <v>21</v>
      </c>
      <c r="B10" s="4">
        <v>127676.24</v>
      </c>
      <c r="C10" s="7">
        <v>118482.61</v>
      </c>
      <c r="D10" s="6">
        <v>52434.42</v>
      </c>
      <c r="E10" s="6">
        <v>30463.71</v>
      </c>
      <c r="F10" s="6">
        <v>30463.71</v>
      </c>
      <c r="G10" s="7">
        <f t="shared" si="0"/>
        <v>-75241.820000000007</v>
      </c>
      <c r="H10" s="20">
        <f t="shared" si="1"/>
        <v>41.068267674549311</v>
      </c>
      <c r="I10" s="7">
        <f t="shared" si="2"/>
        <v>-66048.19</v>
      </c>
      <c r="J10" s="21">
        <f t="shared" si="3"/>
        <v>44.254950156820485</v>
      </c>
      <c r="K10" s="9" t="s">
        <v>47</v>
      </c>
    </row>
    <row r="11" spans="1:15" ht="93.6" x14ac:dyDescent="0.3">
      <c r="A11" s="22" t="s">
        <v>22</v>
      </c>
      <c r="B11" s="4">
        <v>8069.09</v>
      </c>
      <c r="C11" s="7">
        <v>7933.88</v>
      </c>
      <c r="D11" s="6">
        <v>8265.42</v>
      </c>
      <c r="E11" s="6">
        <v>8265.9500000000007</v>
      </c>
      <c r="F11" s="6">
        <v>8266.5</v>
      </c>
      <c r="G11" s="7">
        <f t="shared" si="0"/>
        <v>196.32999999999993</v>
      </c>
      <c r="H11" s="20">
        <f t="shared" si="1"/>
        <v>102.43311203617755</v>
      </c>
      <c r="I11" s="7">
        <f t="shared" si="2"/>
        <v>331.53999999999996</v>
      </c>
      <c r="J11" s="21">
        <f t="shared" si="3"/>
        <v>104.17878768017665</v>
      </c>
      <c r="K11" s="8"/>
    </row>
    <row r="12" spans="1:15" ht="47.25" customHeight="1" x14ac:dyDescent="0.3">
      <c r="A12" s="22" t="s">
        <v>23</v>
      </c>
      <c r="B12" s="4">
        <v>13955.46</v>
      </c>
      <c r="C12" s="7">
        <v>14602.3</v>
      </c>
      <c r="D12" s="6">
        <v>15554.7</v>
      </c>
      <c r="E12" s="6">
        <v>15573.4</v>
      </c>
      <c r="F12" s="6">
        <v>15590.72</v>
      </c>
      <c r="G12" s="7">
        <f t="shared" si="0"/>
        <v>1599.2400000000016</v>
      </c>
      <c r="H12" s="20">
        <f t="shared" si="1"/>
        <v>111.45960075841286</v>
      </c>
      <c r="I12" s="7">
        <f t="shared" si="2"/>
        <v>952.40000000000146</v>
      </c>
      <c r="J12" s="21">
        <f t="shared" si="3"/>
        <v>106.5222601918876</v>
      </c>
      <c r="K12" s="9"/>
    </row>
    <row r="13" spans="1:15" ht="111.6" customHeight="1" x14ac:dyDescent="0.3">
      <c r="A13" s="22" t="s">
        <v>24</v>
      </c>
      <c r="B13" s="4">
        <v>56621.83</v>
      </c>
      <c r="C13" s="7">
        <v>57767.12</v>
      </c>
      <c r="D13" s="6">
        <v>41235.21</v>
      </c>
      <c r="E13" s="6">
        <v>34711.01</v>
      </c>
      <c r="F13" s="6">
        <v>34931.230000000003</v>
      </c>
      <c r="G13" s="7">
        <f t="shared" si="0"/>
        <v>-15386.620000000003</v>
      </c>
      <c r="H13" s="20">
        <f t="shared" si="1"/>
        <v>72.825639863635629</v>
      </c>
      <c r="I13" s="7">
        <f t="shared" si="2"/>
        <v>-16531.910000000003</v>
      </c>
      <c r="J13" s="21">
        <f t="shared" si="3"/>
        <v>71.381799888933344</v>
      </c>
      <c r="K13" s="9" t="s">
        <v>49</v>
      </c>
    </row>
    <row r="14" spans="1:15" ht="144" x14ac:dyDescent="0.3">
      <c r="A14" s="22" t="s">
        <v>25</v>
      </c>
      <c r="B14" s="4">
        <v>778461.55</v>
      </c>
      <c r="C14" s="7">
        <v>692948.5</v>
      </c>
      <c r="D14" s="6">
        <v>534024.28</v>
      </c>
      <c r="E14" s="6">
        <v>394435.47</v>
      </c>
      <c r="F14" s="6">
        <v>373027.11</v>
      </c>
      <c r="G14" s="7">
        <f t="shared" si="0"/>
        <v>-244437.27000000002</v>
      </c>
      <c r="H14" s="20">
        <f t="shared" si="1"/>
        <v>68.599955900198282</v>
      </c>
      <c r="I14" s="7">
        <f t="shared" si="2"/>
        <v>-158924.21999999997</v>
      </c>
      <c r="J14" s="21">
        <f t="shared" si="3"/>
        <v>77.065507754183756</v>
      </c>
      <c r="K14" s="9" t="s">
        <v>52</v>
      </c>
    </row>
    <row r="15" spans="1:15" ht="93.6" x14ac:dyDescent="0.3">
      <c r="A15" s="1" t="s">
        <v>26</v>
      </c>
      <c r="B15" s="4">
        <v>0</v>
      </c>
      <c r="C15" s="7">
        <v>1489.09</v>
      </c>
      <c r="D15" s="6">
        <v>780</v>
      </c>
      <c r="E15" s="6">
        <v>780</v>
      </c>
      <c r="F15" s="6">
        <v>780</v>
      </c>
      <c r="G15" s="7">
        <f t="shared" si="0"/>
        <v>780</v>
      </c>
      <c r="H15" s="20">
        <v>0</v>
      </c>
      <c r="I15" s="7">
        <f t="shared" si="2"/>
        <v>-709.08999999999992</v>
      </c>
      <c r="J15" s="21">
        <f t="shared" si="3"/>
        <v>52.380984359575308</v>
      </c>
      <c r="K15" s="9" t="s">
        <v>50</v>
      </c>
    </row>
    <row r="16" spans="1:15" ht="81" customHeight="1" x14ac:dyDescent="0.3">
      <c r="A16" s="22" t="s">
        <v>27</v>
      </c>
      <c r="B16" s="4">
        <v>120554.61</v>
      </c>
      <c r="C16" s="7">
        <v>132370.16</v>
      </c>
      <c r="D16" s="6">
        <v>124789.15</v>
      </c>
      <c r="E16" s="6">
        <v>127066.58</v>
      </c>
      <c r="F16" s="6">
        <v>122733.9</v>
      </c>
      <c r="G16" s="7">
        <f t="shared" si="0"/>
        <v>4234.5399999999936</v>
      </c>
      <c r="H16" s="20">
        <f t="shared" si="1"/>
        <v>103.5125492090265</v>
      </c>
      <c r="I16" s="7">
        <f t="shared" si="2"/>
        <v>-7581.0100000000093</v>
      </c>
      <c r="J16" s="21">
        <f t="shared" si="3"/>
        <v>94.272870864551336</v>
      </c>
      <c r="K16" s="9"/>
    </row>
    <row r="17" spans="1:11" ht="93.6" x14ac:dyDescent="0.3">
      <c r="A17" s="22" t="s">
        <v>28</v>
      </c>
      <c r="B17" s="4">
        <v>3444.27</v>
      </c>
      <c r="C17" s="7">
        <v>1873.98</v>
      </c>
      <c r="D17" s="6">
        <v>1963.69</v>
      </c>
      <c r="E17" s="6">
        <v>1963.69</v>
      </c>
      <c r="F17" s="6">
        <v>1963.69</v>
      </c>
      <c r="G17" s="7">
        <f t="shared" si="0"/>
        <v>-1480.58</v>
      </c>
      <c r="H17" s="20">
        <f t="shared" si="1"/>
        <v>57.013242283560814</v>
      </c>
      <c r="I17" s="7">
        <f t="shared" si="2"/>
        <v>89.710000000000036</v>
      </c>
      <c r="J17" s="21">
        <f t="shared" si="3"/>
        <v>104.78713753615301</v>
      </c>
      <c r="K17" s="9"/>
    </row>
    <row r="18" spans="1:11" ht="93.6" x14ac:dyDescent="0.3">
      <c r="A18" s="22" t="s">
        <v>29</v>
      </c>
      <c r="B18" s="4">
        <v>108861.15</v>
      </c>
      <c r="C18" s="7">
        <v>56703.839999999997</v>
      </c>
      <c r="D18" s="6">
        <v>55955.48</v>
      </c>
      <c r="E18" s="6">
        <v>55301.96</v>
      </c>
      <c r="F18" s="6">
        <v>55611.22</v>
      </c>
      <c r="G18" s="7">
        <f t="shared" si="0"/>
        <v>-52905.669999999991</v>
      </c>
      <c r="H18" s="20">
        <f t="shared" si="1"/>
        <v>51.400779800691069</v>
      </c>
      <c r="I18" s="7">
        <f t="shared" si="2"/>
        <v>-748.35999999999331</v>
      </c>
      <c r="J18" s="21">
        <f t="shared" si="3"/>
        <v>98.680230474690973</v>
      </c>
      <c r="K18" s="9"/>
    </row>
    <row r="19" spans="1:11" ht="97.2" customHeight="1" x14ac:dyDescent="0.3">
      <c r="A19" s="22" t="s">
        <v>30</v>
      </c>
      <c r="B19" s="4">
        <v>3055.6</v>
      </c>
      <c r="C19" s="7">
        <v>3380.21</v>
      </c>
      <c r="D19" s="6">
        <v>3334.68</v>
      </c>
      <c r="E19" s="6">
        <v>3347.46</v>
      </c>
      <c r="F19" s="6">
        <v>3360.19</v>
      </c>
      <c r="G19" s="7">
        <f t="shared" si="0"/>
        <v>279.07999999999993</v>
      </c>
      <c r="H19" s="20">
        <f t="shared" si="1"/>
        <v>109.13339442335383</v>
      </c>
      <c r="I19" s="7">
        <f t="shared" si="2"/>
        <v>-45.5300000000002</v>
      </c>
      <c r="J19" s="21">
        <f t="shared" si="3"/>
        <v>98.653042266604729</v>
      </c>
      <c r="K19" s="10"/>
    </row>
    <row r="20" spans="1:11" ht="109.2" x14ac:dyDescent="0.3">
      <c r="A20" s="22" t="s">
        <v>31</v>
      </c>
      <c r="B20" s="4">
        <v>961619.12</v>
      </c>
      <c r="C20" s="7">
        <v>1052127.8899999999</v>
      </c>
      <c r="D20" s="6">
        <v>1064728.3400000001</v>
      </c>
      <c r="E20" s="6">
        <v>1019116.44</v>
      </c>
      <c r="F20" s="6">
        <v>1031784.42</v>
      </c>
      <c r="G20" s="7">
        <f t="shared" si="0"/>
        <v>103109.22000000009</v>
      </c>
      <c r="H20" s="20">
        <f t="shared" si="1"/>
        <v>110.72245942863532</v>
      </c>
      <c r="I20" s="7">
        <f t="shared" si="2"/>
        <v>12600.450000000186</v>
      </c>
      <c r="J20" s="21">
        <f t="shared" si="3"/>
        <v>101.19761581455656</v>
      </c>
      <c r="K20" s="9"/>
    </row>
    <row r="21" spans="1:11" ht="86.4" customHeight="1" x14ac:dyDescent="0.3">
      <c r="A21" s="22" t="s">
        <v>32</v>
      </c>
      <c r="B21" s="4">
        <v>15623.14</v>
      </c>
      <c r="C21" s="7">
        <v>17941.27</v>
      </c>
      <c r="D21" s="6">
        <v>40068.03</v>
      </c>
      <c r="E21" s="6">
        <v>15387.99</v>
      </c>
      <c r="F21" s="6">
        <v>15387.99</v>
      </c>
      <c r="G21" s="7">
        <f t="shared" si="0"/>
        <v>24444.89</v>
      </c>
      <c r="H21" s="20">
        <f t="shared" si="1"/>
        <v>256.46592170331957</v>
      </c>
      <c r="I21" s="7">
        <f t="shared" si="2"/>
        <v>22126.76</v>
      </c>
      <c r="J21" s="21">
        <f t="shared" si="3"/>
        <v>223.3288390398227</v>
      </c>
      <c r="K21" s="9" t="s">
        <v>48</v>
      </c>
    </row>
    <row r="22" spans="1:11" ht="93" customHeight="1" x14ac:dyDescent="0.3">
      <c r="A22" s="22" t="s">
        <v>33</v>
      </c>
      <c r="B22" s="4">
        <v>140</v>
      </c>
      <c r="C22" s="7">
        <v>40</v>
      </c>
      <c r="D22" s="6">
        <v>44</v>
      </c>
      <c r="E22" s="6">
        <v>44</v>
      </c>
      <c r="F22" s="6">
        <v>44</v>
      </c>
      <c r="G22" s="7">
        <f t="shared" si="0"/>
        <v>-96</v>
      </c>
      <c r="H22" s="20">
        <f t="shared" si="1"/>
        <v>31.428571428571427</v>
      </c>
      <c r="I22" s="7">
        <f t="shared" si="2"/>
        <v>4</v>
      </c>
      <c r="J22" s="21">
        <f t="shared" si="3"/>
        <v>110.00000000000001</v>
      </c>
      <c r="K22" s="9" t="s">
        <v>54</v>
      </c>
    </row>
    <row r="23" spans="1:11" ht="109.2" x14ac:dyDescent="0.3">
      <c r="A23" s="22" t="s">
        <v>34</v>
      </c>
      <c r="B23" s="4">
        <v>60</v>
      </c>
      <c r="C23" s="5">
        <v>882.74</v>
      </c>
      <c r="D23" s="6">
        <v>947.74</v>
      </c>
      <c r="E23" s="6">
        <v>947.74</v>
      </c>
      <c r="F23" s="6">
        <v>947.74</v>
      </c>
      <c r="G23" s="7">
        <f t="shared" si="0"/>
        <v>887.74</v>
      </c>
      <c r="H23" s="20">
        <f t="shared" si="1"/>
        <v>1579.5666666666668</v>
      </c>
      <c r="I23" s="7">
        <f t="shared" si="2"/>
        <v>65</v>
      </c>
      <c r="J23" s="21">
        <f t="shared" si="3"/>
        <v>107.36343657249022</v>
      </c>
      <c r="K23" s="8"/>
    </row>
    <row r="24" spans="1:11" ht="54" customHeight="1" x14ac:dyDescent="0.3">
      <c r="A24" s="22" t="s">
        <v>35</v>
      </c>
      <c r="B24" s="4">
        <v>956.67</v>
      </c>
      <c r="C24" s="5">
        <v>135.26</v>
      </c>
      <c r="D24" s="6">
        <v>135.30000000000001</v>
      </c>
      <c r="E24" s="6">
        <v>135.30000000000001</v>
      </c>
      <c r="F24" s="6">
        <v>135.30000000000001</v>
      </c>
      <c r="G24" s="7">
        <f t="shared" si="0"/>
        <v>-821.36999999999989</v>
      </c>
      <c r="H24" s="20">
        <f t="shared" si="1"/>
        <v>14.142807864780959</v>
      </c>
      <c r="I24" s="7">
        <f t="shared" si="2"/>
        <v>4.0000000000020464E-2</v>
      </c>
      <c r="J24" s="21">
        <f t="shared" si="3"/>
        <v>100.02957267484847</v>
      </c>
      <c r="K24" s="9"/>
    </row>
    <row r="25" spans="1:11" ht="65.400000000000006" customHeight="1" x14ac:dyDescent="0.3">
      <c r="A25" s="22" t="s">
        <v>36</v>
      </c>
      <c r="B25" s="4">
        <v>70</v>
      </c>
      <c r="C25" s="7">
        <v>70</v>
      </c>
      <c r="D25" s="6">
        <v>70</v>
      </c>
      <c r="E25" s="6">
        <v>70</v>
      </c>
      <c r="F25" s="6">
        <v>70</v>
      </c>
      <c r="G25" s="7">
        <f t="shared" si="0"/>
        <v>0</v>
      </c>
      <c r="H25" s="20">
        <f t="shared" si="1"/>
        <v>100</v>
      </c>
      <c r="I25" s="7">
        <f t="shared" si="2"/>
        <v>0</v>
      </c>
      <c r="J25" s="21">
        <f t="shared" si="3"/>
        <v>100</v>
      </c>
      <c r="K25" s="9"/>
    </row>
    <row r="26" spans="1:11" ht="15.6" x14ac:dyDescent="0.3">
      <c r="A26" s="22"/>
      <c r="B26" s="4"/>
      <c r="C26" s="5"/>
      <c r="D26" s="6"/>
      <c r="E26" s="6"/>
      <c r="F26" s="6"/>
      <c r="G26" s="7"/>
      <c r="H26" s="20"/>
      <c r="I26" s="7"/>
      <c r="J26" s="21"/>
      <c r="K26" s="8"/>
    </row>
    <row r="27" spans="1:11" ht="15.6" x14ac:dyDescent="0.3">
      <c r="A27" s="22" t="s">
        <v>8</v>
      </c>
      <c r="B27" s="24">
        <f>SUM(B7:B26)</f>
        <v>2214980.02</v>
      </c>
      <c r="C27" s="24">
        <f>SUM(C7:C26)</f>
        <v>2180162.17</v>
      </c>
      <c r="D27" s="25">
        <f>SUM(D7:D26)</f>
        <v>1961859.6400000001</v>
      </c>
      <c r="E27" s="25">
        <f>SUM(E7:E26)</f>
        <v>1725117.5599999998</v>
      </c>
      <c r="F27" s="25">
        <f>SUM(F7:F26)</f>
        <v>1712624.97</v>
      </c>
      <c r="G27" s="25">
        <f t="shared" ref="G27:G40" si="4">D27-B27</f>
        <v>-253120.37999999989</v>
      </c>
      <c r="H27" s="26">
        <f t="shared" ref="H27:H40" si="5">D27/B27*100</f>
        <v>88.572340259755492</v>
      </c>
      <c r="I27" s="25">
        <f t="shared" ref="I27" si="6">D27-C27</f>
        <v>-218302.5299999998</v>
      </c>
      <c r="J27" s="26">
        <f>D27/C27*100</f>
        <v>89.986867353083198</v>
      </c>
      <c r="K27" s="8"/>
    </row>
    <row r="28" spans="1:11" ht="15.6" x14ac:dyDescent="0.3">
      <c r="A28" s="27" t="s">
        <v>9</v>
      </c>
      <c r="B28" s="5"/>
      <c r="C28" s="5"/>
      <c r="D28" s="5"/>
      <c r="E28" s="5"/>
      <c r="F28" s="5"/>
      <c r="G28" s="7"/>
      <c r="H28" s="20"/>
      <c r="I28" s="28"/>
      <c r="J28" s="28"/>
      <c r="K28" s="8"/>
    </row>
    <row r="29" spans="1:11" ht="47.4" customHeight="1" x14ac:dyDescent="0.3">
      <c r="A29" s="29" t="s">
        <v>37</v>
      </c>
      <c r="B29" s="30">
        <v>7520.49</v>
      </c>
      <c r="C29" s="5">
        <v>5642.38</v>
      </c>
      <c r="D29" s="6">
        <v>4447.43</v>
      </c>
      <c r="E29" s="6">
        <v>4447.43</v>
      </c>
      <c r="F29" s="6">
        <v>4447.43</v>
      </c>
      <c r="G29" s="7">
        <f t="shared" ref="G29" si="7">D29-B29</f>
        <v>-3073.0599999999995</v>
      </c>
      <c r="H29" s="20">
        <f t="shared" ref="H29" si="8">D29/B29*100</f>
        <v>59.137503008447588</v>
      </c>
      <c r="I29" s="3">
        <f t="shared" ref="I29" si="9">D29-C29</f>
        <v>-1194.9499999999998</v>
      </c>
      <c r="J29" s="31">
        <f t="shared" ref="J29" si="10">D29/C29*100</f>
        <v>78.821880128598224</v>
      </c>
      <c r="K29" s="9" t="s">
        <v>51</v>
      </c>
    </row>
    <row r="30" spans="1:11" ht="37.200000000000003" customHeight="1" x14ac:dyDescent="0.3">
      <c r="A30" s="29" t="s">
        <v>38</v>
      </c>
      <c r="B30" s="30">
        <v>122810.52</v>
      </c>
      <c r="C30" s="5">
        <v>105363.64</v>
      </c>
      <c r="D30" s="6">
        <v>100760.72</v>
      </c>
      <c r="E30" s="6">
        <v>100775.05</v>
      </c>
      <c r="F30" s="6">
        <v>100789.42</v>
      </c>
      <c r="G30" s="7">
        <f t="shared" ref="G30:G34" si="11">D30-B30</f>
        <v>-22049.800000000003</v>
      </c>
      <c r="H30" s="20">
        <f t="shared" ref="H30:H34" si="12">D30/B30*100</f>
        <v>82.045674914494299</v>
      </c>
      <c r="I30" s="3">
        <f t="shared" ref="I30:I34" si="13">D30-C30</f>
        <v>-4602.9199999999983</v>
      </c>
      <c r="J30" s="31">
        <f t="shared" ref="J30:J34" si="14">D30/C30*100</f>
        <v>95.631396181832756</v>
      </c>
      <c r="K30" s="8"/>
    </row>
    <row r="31" spans="1:11" ht="46.8" x14ac:dyDescent="0.3">
      <c r="A31" s="29" t="s">
        <v>39</v>
      </c>
      <c r="B31" s="30">
        <v>0</v>
      </c>
      <c r="C31" s="5">
        <v>2233.5100000000002</v>
      </c>
      <c r="D31" s="6">
        <v>2342.59</v>
      </c>
      <c r="E31" s="6">
        <v>2342.59</v>
      </c>
      <c r="F31" s="6">
        <v>2342.59</v>
      </c>
      <c r="G31" s="7">
        <f t="shared" si="11"/>
        <v>2342.59</v>
      </c>
      <c r="H31" s="20">
        <v>0</v>
      </c>
      <c r="I31" s="3">
        <f t="shared" si="13"/>
        <v>109.07999999999993</v>
      </c>
      <c r="J31" s="31">
        <f t="shared" si="14"/>
        <v>104.8837927746014</v>
      </c>
      <c r="K31" s="10"/>
    </row>
    <row r="32" spans="1:11" ht="93.6" x14ac:dyDescent="0.3">
      <c r="A32" s="29" t="s">
        <v>40</v>
      </c>
      <c r="B32" s="30">
        <v>0</v>
      </c>
      <c r="C32" s="5">
        <v>28105.14</v>
      </c>
      <c r="D32" s="6">
        <v>29498.38</v>
      </c>
      <c r="E32" s="6">
        <v>29498.38</v>
      </c>
      <c r="F32" s="6">
        <v>29498.38</v>
      </c>
      <c r="G32" s="7">
        <f t="shared" si="11"/>
        <v>29498.38</v>
      </c>
      <c r="H32" s="20">
        <v>0</v>
      </c>
      <c r="I32" s="3">
        <f t="shared" si="13"/>
        <v>1393.2400000000016</v>
      </c>
      <c r="J32" s="31">
        <f t="shared" si="14"/>
        <v>104.95724269653168</v>
      </c>
      <c r="K32" s="8"/>
    </row>
    <row r="33" spans="1:11" ht="31.2" x14ac:dyDescent="0.3">
      <c r="A33" s="29" t="s">
        <v>41</v>
      </c>
      <c r="B33" s="30">
        <v>1267.81</v>
      </c>
      <c r="C33" s="5">
        <v>1405.17</v>
      </c>
      <c r="D33" s="6">
        <v>1501.95</v>
      </c>
      <c r="E33" s="6">
        <v>1501.95</v>
      </c>
      <c r="F33" s="6">
        <v>1501.95</v>
      </c>
      <c r="G33" s="7">
        <f t="shared" si="11"/>
        <v>234.1400000000001</v>
      </c>
      <c r="H33" s="20">
        <f t="shared" si="12"/>
        <v>118.46806698164552</v>
      </c>
      <c r="I33" s="3">
        <f t="shared" si="13"/>
        <v>96.779999999999973</v>
      </c>
      <c r="J33" s="31">
        <f t="shared" si="14"/>
        <v>106.88742287410065</v>
      </c>
      <c r="K33" s="8"/>
    </row>
    <row r="34" spans="1:11" ht="57.6" x14ac:dyDescent="0.3">
      <c r="A34" s="29" t="s">
        <v>42</v>
      </c>
      <c r="B34" s="30">
        <v>754.72</v>
      </c>
      <c r="C34" s="5">
        <v>765.98</v>
      </c>
      <c r="D34" s="6">
        <v>146.81</v>
      </c>
      <c r="E34" s="6">
        <v>146.81</v>
      </c>
      <c r="F34" s="6">
        <v>146.81</v>
      </c>
      <c r="G34" s="7">
        <f t="shared" si="11"/>
        <v>-607.91000000000008</v>
      </c>
      <c r="H34" s="20">
        <f t="shared" si="12"/>
        <v>19.452247191011235</v>
      </c>
      <c r="I34" s="3">
        <f t="shared" si="13"/>
        <v>-619.17000000000007</v>
      </c>
      <c r="J34" s="31">
        <f t="shared" si="14"/>
        <v>19.166296770150655</v>
      </c>
      <c r="K34" s="10" t="s">
        <v>53</v>
      </c>
    </row>
    <row r="35" spans="1:11" ht="35.4" customHeight="1" x14ac:dyDescent="0.3">
      <c r="A35" s="29" t="s">
        <v>43</v>
      </c>
      <c r="B35" s="30">
        <v>36888.76</v>
      </c>
      <c r="C35" s="5">
        <v>50259.040000000001</v>
      </c>
      <c r="D35" s="6">
        <v>48714.080000000002</v>
      </c>
      <c r="E35" s="6">
        <v>48966.23</v>
      </c>
      <c r="F35" s="6">
        <v>49228.45</v>
      </c>
      <c r="G35" s="7">
        <f t="shared" ref="G35:G36" si="15">D35-B35</f>
        <v>11825.32</v>
      </c>
      <c r="H35" s="20">
        <f t="shared" ref="H35:H36" si="16">D35/B35*100</f>
        <v>132.0567023667914</v>
      </c>
      <c r="I35" s="3">
        <f t="shared" ref="I35:I36" si="17">D35-C35</f>
        <v>-1544.9599999999991</v>
      </c>
      <c r="J35" s="31">
        <f t="shared" ref="J35" si="18">D35/C35*100</f>
        <v>96.926005749413434</v>
      </c>
      <c r="K35" s="8"/>
    </row>
    <row r="36" spans="1:11" ht="35.4" customHeight="1" x14ac:dyDescent="0.3">
      <c r="A36" s="29" t="s">
        <v>45</v>
      </c>
      <c r="B36" s="30">
        <v>3410.37</v>
      </c>
      <c r="C36" s="7">
        <v>0</v>
      </c>
      <c r="D36" s="6">
        <v>0</v>
      </c>
      <c r="E36" s="6">
        <v>0</v>
      </c>
      <c r="F36" s="6">
        <v>0</v>
      </c>
      <c r="G36" s="7">
        <f t="shared" si="15"/>
        <v>-3410.37</v>
      </c>
      <c r="H36" s="20">
        <f t="shared" si="16"/>
        <v>0</v>
      </c>
      <c r="I36" s="3">
        <f t="shared" si="17"/>
        <v>0</v>
      </c>
      <c r="J36" s="31">
        <v>0</v>
      </c>
      <c r="K36" s="8"/>
    </row>
    <row r="37" spans="1:11" ht="31.2" x14ac:dyDescent="0.3">
      <c r="A37" s="29" t="s">
        <v>44</v>
      </c>
      <c r="B37" s="7">
        <v>1022.46</v>
      </c>
      <c r="C37" s="7">
        <v>9587.84</v>
      </c>
      <c r="D37" s="6">
        <v>9120</v>
      </c>
      <c r="E37" s="6">
        <v>120</v>
      </c>
      <c r="F37" s="6">
        <v>120</v>
      </c>
      <c r="G37" s="7">
        <f t="shared" si="4"/>
        <v>8097.54</v>
      </c>
      <c r="H37" s="20">
        <f t="shared" si="5"/>
        <v>891.96643389472445</v>
      </c>
      <c r="I37" s="3">
        <f t="shared" ref="I37:I38" si="19">D37-C37</f>
        <v>-467.84000000000015</v>
      </c>
      <c r="J37" s="31">
        <f t="shared" ref="J37:J40" si="20">D37/C37*100</f>
        <v>95.120485948868563</v>
      </c>
      <c r="K37" s="8"/>
    </row>
    <row r="38" spans="1:11" ht="15.6" x14ac:dyDescent="0.3">
      <c r="A38" s="32" t="s">
        <v>10</v>
      </c>
      <c r="B38" s="25">
        <f>B29+B30+B31+B32+B33+B34+B35+B36+B37</f>
        <v>173675.13</v>
      </c>
      <c r="C38" s="25">
        <f>C29+C30+C31+C32+C33+C34+C35+C36+C37</f>
        <v>203362.7</v>
      </c>
      <c r="D38" s="25">
        <f>SUM(D29:D37)</f>
        <v>196531.96000000002</v>
      </c>
      <c r="E38" s="25">
        <f t="shared" ref="E38:F38" si="21">SUM(E29:E37)</f>
        <v>187798.44000000003</v>
      </c>
      <c r="F38" s="25">
        <f t="shared" si="21"/>
        <v>188075.03000000003</v>
      </c>
      <c r="G38" s="7">
        <f t="shared" si="4"/>
        <v>22856.830000000016</v>
      </c>
      <c r="H38" s="20">
        <f t="shared" si="5"/>
        <v>113.16068109463917</v>
      </c>
      <c r="I38" s="3">
        <f t="shared" si="19"/>
        <v>-6830.7399999999907</v>
      </c>
      <c r="J38" s="31">
        <f t="shared" si="20"/>
        <v>96.641104784702421</v>
      </c>
      <c r="K38" s="8"/>
    </row>
    <row r="39" spans="1:11" ht="15.6" x14ac:dyDescent="0.3">
      <c r="A39" s="32" t="s">
        <v>11</v>
      </c>
      <c r="B39" s="33"/>
      <c r="C39" s="33"/>
      <c r="D39" s="25"/>
      <c r="E39" s="34">
        <v>25000</v>
      </c>
      <c r="F39" s="34">
        <v>51700</v>
      </c>
      <c r="G39" s="7"/>
      <c r="H39" s="20"/>
      <c r="I39" s="3"/>
      <c r="J39" s="31"/>
      <c r="K39" s="8"/>
    </row>
    <row r="40" spans="1:11" ht="15.6" x14ac:dyDescent="0.3">
      <c r="A40" s="27" t="s">
        <v>12</v>
      </c>
      <c r="B40" s="25">
        <f>B38+B27</f>
        <v>2388655.15</v>
      </c>
      <c r="C40" s="25">
        <f>C38+C27</f>
        <v>2383524.87</v>
      </c>
      <c r="D40" s="25">
        <f>D38+D27</f>
        <v>2158391.6</v>
      </c>
      <c r="E40" s="25">
        <f>E27+E38+E39</f>
        <v>1937915.9999999998</v>
      </c>
      <c r="F40" s="25">
        <f>F27+F38+F39</f>
        <v>1952400</v>
      </c>
      <c r="G40" s="25">
        <f t="shared" si="4"/>
        <v>-230263.54999999981</v>
      </c>
      <c r="H40" s="26">
        <f t="shared" si="5"/>
        <v>90.360117491216769</v>
      </c>
      <c r="I40" s="35">
        <f>D40-C40</f>
        <v>-225133.27000000002</v>
      </c>
      <c r="J40" s="36">
        <f t="shared" si="20"/>
        <v>90.554607890455955</v>
      </c>
      <c r="K40" s="8"/>
    </row>
    <row r="42" spans="1:11" x14ac:dyDescent="0.3">
      <c r="B42" s="37"/>
    </row>
  </sheetData>
  <autoFilter ref="A6:O40"/>
  <mergeCells count="10">
    <mergeCell ref="K3:K5"/>
    <mergeCell ref="A1:K1"/>
    <mergeCell ref="G3:H4"/>
    <mergeCell ref="I3:J4"/>
    <mergeCell ref="A3:A5"/>
    <mergeCell ref="B3:B5"/>
    <mergeCell ref="C3:C5"/>
    <mergeCell ref="D3:D5"/>
    <mergeCell ref="E3:E5"/>
    <mergeCell ref="F3:F5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Лист1</vt:lpstr>
      <vt:lpstr>Лист1!_ftn1</vt:lpstr>
      <vt:lpstr>Лист1!_ftnref1</vt:lpstr>
      <vt:lpstr>Лист1!_ftnref2</vt:lpstr>
      <vt:lpstr>Лист1!_ftnref3</vt:lpstr>
      <vt:lpstr>Лист1!_ftnref4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Бунтакова</dc:creator>
  <cp:lastModifiedBy>sohaen</cp:lastModifiedBy>
  <cp:lastPrinted>2022-10-31T16:23:14Z</cp:lastPrinted>
  <dcterms:created xsi:type="dcterms:W3CDTF">2022-10-17T06:57:27Z</dcterms:created>
  <dcterms:modified xsi:type="dcterms:W3CDTF">2022-11-14T08:23:39Z</dcterms:modified>
</cp:coreProperties>
</file>